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O:\Teach\6533\DER 05 Arbitrage relations - Forwards-futures-swaps\"/>
    </mc:Choice>
  </mc:AlternateContent>
  <xr:revisionPtr revIDLastSave="0" documentId="13_ncr:1_{527E9475-CDC1-4BB6-882C-0447CC770CFA}" xr6:coauthVersionLast="47" xr6:coauthVersionMax="47" xr10:uidLastSave="{00000000-0000-0000-0000-000000000000}"/>
  <bookViews>
    <workbookView xWindow="28695" yWindow="0" windowWidth="29010" windowHeight="15585" activeTab="3" xr2:uid="{00000000-000D-0000-FFFF-FFFF00000000}"/>
  </bookViews>
  <sheets>
    <sheet name="Buy strip" sheetId="18" r:id="rId1"/>
    <sheet name="Buy OTC contract" sheetId="19" r:id="rId2"/>
    <sheet name="Compute fair price" sheetId="20" r:id="rId3"/>
    <sheet name="Compute bid price" sheetId="21" r:id="rId4"/>
  </sheets>
  <definedNames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CorrelationEnabledState" hidden="1">1</definedName>
    <definedName name="_AtRisk_SimSetting_GoalSeekTargetValue" hidden="1">0</definedName>
    <definedName name="_AtRisk_SimSetting_LiveUpdate" hidden="1">TRUE</definedName>
    <definedName name="_AtRisk_SimSetting_MacroMode" hidden="1">0</definedName>
    <definedName name="_AtRisk_SimSetting_MacroRecalculationBehavior" hidden="1">0</definedName>
    <definedName name="_AtRisk_SimSetting_MaxAutoIterations" hidden="1">50000</definedName>
    <definedName name="_AtRisk_SimSetting_MultipleCPUCount" hidden="1">-1</definedName>
    <definedName name="_AtRisk_SimSetting_MultipleCPUMode" hidden="1">2</definedName>
    <definedName name="_AtRisk_SimSetting_MultipleCPUModeV8" hidden="1">2</definedName>
    <definedName name="_AtRisk_SimSetting_RandomNumberGenerator" hidden="1">0</definedName>
    <definedName name="_AtRisk_SimSetting_ShowSimulationProgressWindow" hidden="1">TRUE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ActiveSimulationNumber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8</definedName>
    <definedName name="RiskMinimizeOnStart" hidden="1">FALSE</definedName>
    <definedName name="RiskMonitorConvergence" hidden="1">FALSE</definedName>
    <definedName name="RiskMultipleCPUSupportEnabled" hidden="1">FALSE</definedName>
    <definedName name="RiskNumIterations" hidden="1">5000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FALSE</definedName>
    <definedName name="solver_adj" localSheetId="1" hidden="1">'Buy OTC contract'!#REF!</definedName>
    <definedName name="solver_adj" localSheetId="0" hidden="1">'Buy strip'!#REF!</definedName>
    <definedName name="solver_adj" localSheetId="3" hidden="1">'Compute bid price'!$B$5</definedName>
    <definedName name="solver_adj" localSheetId="2" hidden="1">'Compute fair price'!$B$5</definedName>
    <definedName name="solver_cvg" localSheetId="1" hidden="1">0.001</definedName>
    <definedName name="solver_cvg" localSheetId="0" hidden="1">0.001</definedName>
    <definedName name="solver_cvg" localSheetId="3" hidden="1">0.001</definedName>
    <definedName name="solver_cvg" localSheetId="2" hidden="1">0.001</definedName>
    <definedName name="solver_drv" localSheetId="1" hidden="1">1</definedName>
    <definedName name="solver_drv" localSheetId="0" hidden="1">1</definedName>
    <definedName name="solver_drv" localSheetId="3" hidden="1">1</definedName>
    <definedName name="solver_drv" localSheetId="2" hidden="1">1</definedName>
    <definedName name="solver_est" localSheetId="1" hidden="1">1</definedName>
    <definedName name="solver_est" localSheetId="0" hidden="1">1</definedName>
    <definedName name="solver_est" localSheetId="3" hidden="1">1</definedName>
    <definedName name="solver_est" localSheetId="2" hidden="1">1</definedName>
    <definedName name="solver_itr" localSheetId="1" hidden="1">100</definedName>
    <definedName name="solver_itr" localSheetId="0" hidden="1">100</definedName>
    <definedName name="solver_itr" localSheetId="3" hidden="1">100</definedName>
    <definedName name="solver_itr" localSheetId="2" hidden="1">100</definedName>
    <definedName name="solver_lin" localSheetId="1" hidden="1">2</definedName>
    <definedName name="solver_lin" localSheetId="0" hidden="1">2</definedName>
    <definedName name="solver_lin" localSheetId="3" hidden="1">2</definedName>
    <definedName name="solver_lin" localSheetId="2" hidden="1">2</definedName>
    <definedName name="solver_neg" localSheetId="1" hidden="1">2</definedName>
    <definedName name="solver_neg" localSheetId="0" hidden="1">2</definedName>
    <definedName name="solver_neg" localSheetId="3" hidden="1">2</definedName>
    <definedName name="solver_neg" localSheetId="2" hidden="1">2</definedName>
    <definedName name="solver_num" localSheetId="1" hidden="1">0</definedName>
    <definedName name="solver_num" localSheetId="0" hidden="1">0</definedName>
    <definedName name="solver_num" localSheetId="3" hidden="1">0</definedName>
    <definedName name="solver_num" localSheetId="2" hidden="1">0</definedName>
    <definedName name="solver_nwt" localSheetId="1" hidden="1">1</definedName>
    <definedName name="solver_nwt" localSheetId="0" hidden="1">1</definedName>
    <definedName name="solver_nwt" localSheetId="3" hidden="1">1</definedName>
    <definedName name="solver_nwt" localSheetId="2" hidden="1">1</definedName>
    <definedName name="solver_opt" localSheetId="1" hidden="1">'Buy OTC contract'!$D$11</definedName>
    <definedName name="solver_opt" localSheetId="0" hidden="1">'Buy strip'!#REF!</definedName>
    <definedName name="solver_opt" localSheetId="3" hidden="1">'Compute bid price'!$D$11</definedName>
    <definedName name="solver_opt" localSheetId="2" hidden="1">'Compute fair price'!$D$11</definedName>
    <definedName name="solver_pre" localSheetId="1" hidden="1">0.000001</definedName>
    <definedName name="solver_pre" localSheetId="0" hidden="1">0.000001</definedName>
    <definedName name="solver_pre" localSheetId="3" hidden="1">0.000001</definedName>
    <definedName name="solver_pre" localSheetId="2" hidden="1">0.000001</definedName>
    <definedName name="solver_scl" localSheetId="1" hidden="1">2</definedName>
    <definedName name="solver_scl" localSheetId="0" hidden="1">2</definedName>
    <definedName name="solver_scl" localSheetId="3" hidden="1">2</definedName>
    <definedName name="solver_scl" localSheetId="2" hidden="1">2</definedName>
    <definedName name="solver_sho" localSheetId="1" hidden="1">2</definedName>
    <definedName name="solver_sho" localSheetId="0" hidden="1">2</definedName>
    <definedName name="solver_sho" localSheetId="3" hidden="1">2</definedName>
    <definedName name="solver_sho" localSheetId="2" hidden="1">2</definedName>
    <definedName name="solver_tim" localSheetId="1" hidden="1">100</definedName>
    <definedName name="solver_tim" localSheetId="0" hidden="1">100</definedName>
    <definedName name="solver_tim" localSheetId="3" hidden="1">100</definedName>
    <definedName name="solver_tim" localSheetId="2" hidden="1">100</definedName>
    <definedName name="solver_tol" localSheetId="1" hidden="1">0.05</definedName>
    <definedName name="solver_tol" localSheetId="0" hidden="1">0.05</definedName>
    <definedName name="solver_tol" localSheetId="3" hidden="1">0.05</definedName>
    <definedName name="solver_tol" localSheetId="2" hidden="1">0.05</definedName>
    <definedName name="solver_typ" localSheetId="1" hidden="1">3</definedName>
    <definedName name="solver_typ" localSheetId="0" hidden="1">3</definedName>
    <definedName name="solver_typ" localSheetId="3" hidden="1">3</definedName>
    <definedName name="solver_typ" localSheetId="2" hidden="1">3</definedName>
    <definedName name="solver_val" localSheetId="1" hidden="1">31207732.27</definedName>
    <definedName name="solver_val" localSheetId="0" hidden="1">31207732.27</definedName>
    <definedName name="solver_val" localSheetId="3" hidden="1">31207732.27</definedName>
    <definedName name="solver_val" localSheetId="2" hidden="1">32207732.27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" i="21" l="1"/>
  <c r="D5" i="21"/>
  <c r="B6" i="21"/>
  <c r="C6" i="21"/>
  <c r="D6" i="21" s="1"/>
  <c r="B7" i="21"/>
  <c r="B8" i="21" s="1"/>
  <c r="C5" i="20"/>
  <c r="D5" i="20" s="1"/>
  <c r="B6" i="20"/>
  <c r="C6" i="20" s="1"/>
  <c r="D6" i="20" s="1"/>
  <c r="C5" i="19"/>
  <c r="D5" i="19" s="1"/>
  <c r="B6" i="19"/>
  <c r="C6" i="19" s="1"/>
  <c r="D6" i="19" s="1"/>
  <c r="C5" i="18"/>
  <c r="D5" i="18"/>
  <c r="C6" i="18"/>
  <c r="D6" i="18" s="1"/>
  <c r="C7" i="18"/>
  <c r="D7" i="18"/>
  <c r="C8" i="18"/>
  <c r="D8" i="18" s="1"/>
  <c r="C9" i="18"/>
  <c r="D9" i="18" s="1"/>
  <c r="C10" i="18"/>
  <c r="D10" i="18" s="1"/>
  <c r="B7" i="20"/>
  <c r="B8" i="20" s="1"/>
  <c r="D11" i="18" l="1"/>
  <c r="B7" i="19"/>
  <c r="B8" i="19" s="1"/>
  <c r="C8" i="19" s="1"/>
  <c r="D8" i="19" s="1"/>
  <c r="C7" i="21"/>
  <c r="D7" i="21" s="1"/>
  <c r="B9" i="19"/>
  <c r="B9" i="20"/>
  <c r="C8" i="20"/>
  <c r="D8" i="20" s="1"/>
  <c r="B9" i="21"/>
  <c r="C8" i="21"/>
  <c r="D8" i="21" s="1"/>
  <c r="C7" i="20"/>
  <c r="D7" i="20" s="1"/>
  <c r="C7" i="19"/>
  <c r="D7" i="19" s="1"/>
  <c r="B10" i="21" l="1"/>
  <c r="C10" i="21" s="1"/>
  <c r="D10" i="21" s="1"/>
  <c r="C9" i="21"/>
  <c r="D9" i="21" s="1"/>
  <c r="D11" i="21" s="1"/>
  <c r="B10" i="20"/>
  <c r="C10" i="20" s="1"/>
  <c r="D10" i="20" s="1"/>
  <c r="C9" i="20"/>
  <c r="D9" i="20" s="1"/>
  <c r="C9" i="19"/>
  <c r="D9" i="19" s="1"/>
  <c r="D11" i="19" s="1"/>
  <c r="B10" i="19"/>
  <c r="C10" i="19" s="1"/>
  <c r="D10" i="19" s="1"/>
  <c r="D11" i="20" l="1"/>
</calcChain>
</file>

<file path=xl/sharedStrings.xml><?xml version="1.0" encoding="utf-8"?>
<sst xmlns="http://schemas.openxmlformats.org/spreadsheetml/2006/main" count="54" uniqueCount="18">
  <si>
    <t xml:space="preserve">Months to </t>
  </si>
  <si>
    <t>maturity</t>
  </si>
  <si>
    <t>Interest rate</t>
  </si>
  <si>
    <t>Monthly demand</t>
  </si>
  <si>
    <t>Present value of</t>
  </si>
  <si>
    <t>Futures</t>
  </si>
  <si>
    <t>price</t>
  </si>
  <si>
    <t>Cash</t>
  </si>
  <si>
    <t>payment</t>
  </si>
  <si>
    <t>Total</t>
  </si>
  <si>
    <t>Fixed</t>
  </si>
  <si>
    <t xml:space="preserve">Dollars per </t>
  </si>
  <si>
    <t>gallon</t>
  </si>
  <si>
    <t>PV of strip</t>
  </si>
  <si>
    <t>Compute fair price</t>
  </si>
  <si>
    <t>Buy fixed-price contract in OTC market</t>
  </si>
  <si>
    <t>Buy strip of unleaded gasoline futures</t>
  </si>
  <si>
    <t>Compute bid price given USD one million margin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</si>
</sst>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6" formatCode="0.00000"/>
  </numFmts>
  <fonts count="9" x14ac:knownFonts="1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1"/>
      <name val="Arial"/>
      <family val="2"/>
    </font>
    <font>
      <b/>
      <sz val="11"/>
      <name val="Book Antiqua"/>
      <family val="1"/>
    </font>
    <font>
      <sz val="11"/>
      <name val="Book Antiqua"/>
      <family val="1"/>
    </font>
    <font>
      <sz val="10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/>
    <xf numFmtId="4" fontId="2" fillId="0" borderId="0" xfId="0" applyNumberFormat="1" applyFont="1"/>
    <xf numFmtId="0" fontId="3" fillId="0" borderId="0" xfId="0" applyFont="1"/>
    <xf numFmtId="0" fontId="1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4" fontId="4" fillId="0" borderId="0" xfId="0" applyNumberFormat="1" applyFont="1"/>
    <xf numFmtId="0" fontId="7" fillId="0" borderId="0" xfId="0" applyFont="1"/>
    <xf numFmtId="0" fontId="8" fillId="0" borderId="0" xfId="0" applyFont="1"/>
    <xf numFmtId="0" fontId="7" fillId="0" borderId="0" xfId="0" applyFont="1" applyAlignment="1">
      <alignment horizontal="center"/>
    </xf>
    <xf numFmtId="164" fontId="7" fillId="0" borderId="0" xfId="0" applyNumberFormat="1" applyFont="1" applyAlignment="1">
      <alignment horizontal="center"/>
    </xf>
    <xf numFmtId="166" fontId="7" fillId="0" borderId="0" xfId="0" applyNumberFormat="1" applyFont="1" applyAlignment="1">
      <alignment horizontal="center"/>
    </xf>
    <xf numFmtId="4" fontId="7" fillId="0" borderId="0" xfId="0" applyNumberFormat="1" applyFont="1"/>
    <xf numFmtId="10" fontId="7" fillId="0" borderId="0" xfId="0" applyNumberFormat="1" applyFont="1"/>
    <xf numFmtId="3" fontId="7" fillId="0" borderId="0" xfId="0" applyNumberFormat="1" applyFont="1"/>
    <xf numFmtId="0" fontId="7" fillId="0" borderId="1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3" fontId="7" fillId="0" borderId="1" xfId="0" applyNumberFormat="1" applyFont="1" applyBorder="1"/>
    <xf numFmtId="3" fontId="7" fillId="0" borderId="0" xfId="0" applyNumberFormat="1" applyFont="1" applyAlignment="1">
      <alignment horizontal="center"/>
    </xf>
    <xf numFmtId="3" fontId="7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9"/>
  <dimension ref="A1:H14"/>
  <sheetViews>
    <sheetView showGridLines="0" workbookViewId="0">
      <selection sqref="A1:D11"/>
    </sheetView>
  </sheetViews>
  <sheetFormatPr defaultRowHeight="16.5" x14ac:dyDescent="0.3"/>
  <cols>
    <col min="1" max="1" width="20.7109375" style="9" customWidth="1"/>
    <col min="2" max="4" width="14.7109375" style="9" customWidth="1"/>
    <col min="5" max="6" width="9.140625" style="9"/>
    <col min="7" max="8" width="9.140625" style="10"/>
  </cols>
  <sheetData>
    <row r="1" spans="1:8" x14ac:dyDescent="0.3">
      <c r="A1" s="19" t="s">
        <v>16</v>
      </c>
      <c r="B1" s="20"/>
      <c r="C1" s="20"/>
      <c r="D1" s="21"/>
    </row>
    <row r="2" spans="1:8" s="3" customFormat="1" x14ac:dyDescent="0.3">
      <c r="A2" s="18"/>
      <c r="B2" s="18"/>
      <c r="C2" s="22" t="s">
        <v>4</v>
      </c>
      <c r="D2" s="22"/>
      <c r="E2" s="9"/>
      <c r="F2" s="9"/>
      <c r="G2" s="10"/>
      <c r="H2" s="10"/>
    </row>
    <row r="3" spans="1:8" s="3" customFormat="1" x14ac:dyDescent="0.3">
      <c r="A3" s="11" t="s">
        <v>0</v>
      </c>
      <c r="B3" s="11" t="s">
        <v>11</v>
      </c>
      <c r="C3" s="11" t="s">
        <v>5</v>
      </c>
      <c r="D3" s="11" t="s">
        <v>7</v>
      </c>
      <c r="E3" s="9"/>
      <c r="F3" s="9"/>
      <c r="G3" s="10"/>
      <c r="H3" s="10"/>
    </row>
    <row r="4" spans="1:8" s="3" customFormat="1" x14ac:dyDescent="0.3">
      <c r="A4" s="17" t="s">
        <v>1</v>
      </c>
      <c r="B4" s="17" t="s">
        <v>12</v>
      </c>
      <c r="C4" s="17" t="s">
        <v>6</v>
      </c>
      <c r="D4" s="17" t="s">
        <v>8</v>
      </c>
      <c r="E4" s="9"/>
      <c r="F4" s="9"/>
      <c r="G4" s="10"/>
      <c r="H4" s="10"/>
    </row>
    <row r="5" spans="1:8" x14ac:dyDescent="0.3">
      <c r="A5" s="11">
        <v>1</v>
      </c>
      <c r="B5" s="12">
        <v>0.53580000000000005</v>
      </c>
      <c r="C5" s="13">
        <f t="shared" ref="C5:C10" si="0">B5*EXP(-$B$13*$A5/12)</f>
        <v>0.53357214458861002</v>
      </c>
      <c r="D5" s="24">
        <f t="shared" ref="D5:D10" si="1">C5*$B$14</f>
        <v>5335721.4458861006</v>
      </c>
    </row>
    <row r="6" spans="1:8" x14ac:dyDescent="0.3">
      <c r="A6" s="11">
        <v>2</v>
      </c>
      <c r="B6" s="12">
        <v>0.54369999999999996</v>
      </c>
      <c r="C6" s="13">
        <f t="shared" si="0"/>
        <v>0.53918799280775687</v>
      </c>
      <c r="D6" s="24">
        <f t="shared" si="1"/>
        <v>5391879.9280775683</v>
      </c>
    </row>
    <row r="7" spans="1:8" x14ac:dyDescent="0.3">
      <c r="A7" s="11">
        <v>3</v>
      </c>
      <c r="B7" s="12">
        <v>0.54900000000000004</v>
      </c>
      <c r="C7" s="13">
        <f t="shared" si="0"/>
        <v>0.54218021247114101</v>
      </c>
      <c r="D7" s="24">
        <f t="shared" si="1"/>
        <v>5421802.1247114101</v>
      </c>
    </row>
    <row r="8" spans="1:8" x14ac:dyDescent="0.3">
      <c r="A8" s="11">
        <v>4</v>
      </c>
      <c r="B8" s="12">
        <v>0.54969999999999997</v>
      </c>
      <c r="C8" s="13">
        <f t="shared" si="0"/>
        <v>0.54061425816574316</v>
      </c>
      <c r="D8" s="24">
        <f t="shared" si="1"/>
        <v>5406142.581657432</v>
      </c>
    </row>
    <row r="9" spans="1:8" x14ac:dyDescent="0.3">
      <c r="A9" s="11">
        <v>5</v>
      </c>
      <c r="B9" s="12">
        <v>0.54720000000000002</v>
      </c>
      <c r="C9" s="13">
        <f t="shared" si="0"/>
        <v>0.53591792962445461</v>
      </c>
      <c r="D9" s="24">
        <f t="shared" si="1"/>
        <v>5359179.2962445458</v>
      </c>
    </row>
    <row r="10" spans="1:8" x14ac:dyDescent="0.3">
      <c r="A10" s="11">
        <v>6</v>
      </c>
      <c r="B10" s="12">
        <v>0.54269999999999996</v>
      </c>
      <c r="C10" s="13">
        <f t="shared" si="0"/>
        <v>0.52930068925777607</v>
      </c>
      <c r="D10" s="25">
        <f t="shared" si="1"/>
        <v>5293006.8925777609</v>
      </c>
    </row>
    <row r="11" spans="1:8" x14ac:dyDescent="0.3">
      <c r="C11" s="11" t="s">
        <v>9</v>
      </c>
      <c r="D11" s="24">
        <f>SUM(D5:D10)</f>
        <v>32207732.269154817</v>
      </c>
    </row>
    <row r="12" spans="1:8" x14ac:dyDescent="0.3">
      <c r="C12" s="11"/>
      <c r="D12" s="14"/>
    </row>
    <row r="13" spans="1:8" x14ac:dyDescent="0.3">
      <c r="A13" s="9" t="s">
        <v>2</v>
      </c>
      <c r="B13" s="15">
        <v>0.05</v>
      </c>
    </row>
    <row r="14" spans="1:8" x14ac:dyDescent="0.3">
      <c r="A14" s="9" t="s">
        <v>3</v>
      </c>
      <c r="B14" s="16">
        <v>10000000</v>
      </c>
    </row>
  </sheetData>
  <mergeCells count="3">
    <mergeCell ref="A2:B2"/>
    <mergeCell ref="C2:D2"/>
    <mergeCell ref="A1:D1"/>
  </mergeCells>
  <phoneticPr fontId="0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0"/>
  <dimension ref="A1:F15"/>
  <sheetViews>
    <sheetView showGridLines="0" workbookViewId="0">
      <selection activeCell="H12" sqref="H12"/>
    </sheetView>
  </sheetViews>
  <sheetFormatPr defaultRowHeight="16.5" x14ac:dyDescent="0.3"/>
  <cols>
    <col min="1" max="1" width="17.85546875" style="9" bestFit="1" customWidth="1"/>
    <col min="2" max="4" width="14.7109375" style="9" customWidth="1"/>
    <col min="5" max="5" width="2.5703125" style="1" customWidth="1"/>
    <col min="6" max="6" width="13.5703125" style="1" customWidth="1"/>
  </cols>
  <sheetData>
    <row r="1" spans="1:6" ht="15" x14ac:dyDescent="0.25">
      <c r="A1" s="19" t="s">
        <v>15</v>
      </c>
      <c r="B1" s="20"/>
      <c r="C1" s="20"/>
      <c r="D1" s="21"/>
    </row>
    <row r="2" spans="1:6" s="3" customFormat="1" x14ac:dyDescent="0.3">
      <c r="A2" s="18"/>
      <c r="B2" s="18"/>
      <c r="C2" s="22" t="s">
        <v>4</v>
      </c>
      <c r="D2" s="22"/>
    </row>
    <row r="3" spans="1:6" s="3" customFormat="1" x14ac:dyDescent="0.3">
      <c r="A3" s="11" t="s">
        <v>0</v>
      </c>
      <c r="B3" s="11" t="s">
        <v>10</v>
      </c>
      <c r="C3" s="11" t="s">
        <v>10</v>
      </c>
      <c r="D3" s="11" t="s">
        <v>7</v>
      </c>
    </row>
    <row r="4" spans="1:6" s="3" customFormat="1" x14ac:dyDescent="0.3">
      <c r="A4" s="17" t="s">
        <v>1</v>
      </c>
      <c r="B4" s="17" t="s">
        <v>6</v>
      </c>
      <c r="C4" s="17" t="s">
        <v>6</v>
      </c>
      <c r="D4" s="17" t="s">
        <v>8</v>
      </c>
    </row>
    <row r="5" spans="1:6" x14ac:dyDescent="0.3">
      <c r="A5" s="11">
        <v>1</v>
      </c>
      <c r="B5" s="12">
        <v>0.55000000000000004</v>
      </c>
      <c r="C5" s="13">
        <f t="shared" ref="C5:C10" si="0">B5*EXP(-$B$13*A5/12)</f>
        <v>0.54771310101481052</v>
      </c>
      <c r="D5" s="16">
        <f t="shared" ref="D5:D10" si="1">C5*$B$14</f>
        <v>5477131.0101481052</v>
      </c>
      <c r="E5"/>
      <c r="F5"/>
    </row>
    <row r="6" spans="1:6" x14ac:dyDescent="0.3">
      <c r="A6" s="11">
        <v>2</v>
      </c>
      <c r="B6" s="12">
        <f>B5</f>
        <v>0.55000000000000004</v>
      </c>
      <c r="C6" s="13">
        <f t="shared" si="0"/>
        <v>0.54543571095138177</v>
      </c>
      <c r="D6" s="16">
        <f t="shared" si="1"/>
        <v>5454357.1095138174</v>
      </c>
      <c r="E6"/>
      <c r="F6"/>
    </row>
    <row r="7" spans="1:6" x14ac:dyDescent="0.3">
      <c r="A7" s="11">
        <v>3</v>
      </c>
      <c r="B7" s="12">
        <f>B6</f>
        <v>0.55000000000000004</v>
      </c>
      <c r="C7" s="13">
        <f t="shared" si="0"/>
        <v>0.54316779027163486</v>
      </c>
      <c r="D7" s="16">
        <f t="shared" si="1"/>
        <v>5431677.9027163489</v>
      </c>
      <c r="E7"/>
      <c r="F7"/>
    </row>
    <row r="8" spans="1:6" x14ac:dyDescent="0.3">
      <c r="A8" s="11">
        <v>4</v>
      </c>
      <c r="B8" s="12">
        <f>B7</f>
        <v>0.55000000000000004</v>
      </c>
      <c r="C8" s="13">
        <f t="shared" si="0"/>
        <v>0.54090929960188971</v>
      </c>
      <c r="D8" s="16">
        <f t="shared" si="1"/>
        <v>5409092.9960188968</v>
      </c>
      <c r="E8"/>
      <c r="F8"/>
    </row>
    <row r="9" spans="1:6" x14ac:dyDescent="0.3">
      <c r="A9" s="11">
        <v>5</v>
      </c>
      <c r="B9" s="12">
        <f>B8</f>
        <v>0.55000000000000004</v>
      </c>
      <c r="C9" s="13">
        <f t="shared" si="0"/>
        <v>0.53866019973218215</v>
      </c>
      <c r="D9" s="16">
        <f t="shared" si="1"/>
        <v>5386601.9973218217</v>
      </c>
      <c r="E9"/>
      <c r="F9"/>
    </row>
    <row r="10" spans="1:6" x14ac:dyDescent="0.3">
      <c r="A10" s="11">
        <v>6</v>
      </c>
      <c r="B10" s="12">
        <f>B9</f>
        <v>0.55000000000000004</v>
      </c>
      <c r="C10" s="13">
        <f t="shared" si="0"/>
        <v>0.53642045161558294</v>
      </c>
      <c r="D10" s="23">
        <f t="shared" si="1"/>
        <v>5364204.5161558297</v>
      </c>
      <c r="E10"/>
      <c r="F10"/>
    </row>
    <row r="11" spans="1:6" x14ac:dyDescent="0.3">
      <c r="C11" s="11" t="s">
        <v>9</v>
      </c>
      <c r="D11" s="16">
        <f>SUM(D5:D10)</f>
        <v>32523065.531874821</v>
      </c>
      <c r="E11"/>
      <c r="F11"/>
    </row>
    <row r="12" spans="1:6" x14ac:dyDescent="0.3">
      <c r="C12" s="11"/>
      <c r="D12" s="14"/>
      <c r="F12" s="2"/>
    </row>
    <row r="13" spans="1:6" x14ac:dyDescent="0.3">
      <c r="A13" s="9" t="s">
        <v>2</v>
      </c>
      <c r="B13" s="15">
        <v>0.05</v>
      </c>
      <c r="F13"/>
    </row>
    <row r="14" spans="1:6" x14ac:dyDescent="0.3">
      <c r="A14" s="9" t="s">
        <v>3</v>
      </c>
      <c r="B14" s="16">
        <v>10000000</v>
      </c>
      <c r="F14"/>
    </row>
    <row r="15" spans="1:6" x14ac:dyDescent="0.3">
      <c r="F15"/>
    </row>
  </sheetData>
  <mergeCells count="3">
    <mergeCell ref="C2:D2"/>
    <mergeCell ref="A2:B2"/>
    <mergeCell ref="A1:D1"/>
  </mergeCells>
  <phoneticPr fontId="0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1"/>
  <dimension ref="A1:K15"/>
  <sheetViews>
    <sheetView showGridLines="0" workbookViewId="0">
      <selection sqref="A1:D11"/>
    </sheetView>
  </sheetViews>
  <sheetFormatPr defaultRowHeight="15" x14ac:dyDescent="0.25"/>
  <cols>
    <col min="1" max="1" width="20.7109375" style="7" customWidth="1"/>
    <col min="2" max="2" width="14.7109375" style="7" customWidth="1"/>
    <col min="3" max="4" width="14.7109375" style="5" customWidth="1"/>
    <col min="5" max="5" width="2.5703125" style="5" customWidth="1"/>
    <col min="6" max="6" width="12.5703125" style="5" customWidth="1"/>
    <col min="7" max="7" width="11.28515625" style="5" customWidth="1"/>
    <col min="8" max="8" width="9.140625" style="5"/>
    <col min="9" max="9" width="13.5703125" style="5" customWidth="1"/>
    <col min="10" max="11" width="9.140625" style="7"/>
  </cols>
  <sheetData>
    <row r="1" spans="1:11" x14ac:dyDescent="0.25">
      <c r="A1" s="19" t="s">
        <v>14</v>
      </c>
      <c r="B1" s="20"/>
      <c r="C1" s="20"/>
      <c r="D1" s="21"/>
    </row>
    <row r="2" spans="1:11" s="4" customFormat="1" ht="16.5" x14ac:dyDescent="0.3">
      <c r="A2" s="18"/>
      <c r="B2" s="18"/>
      <c r="C2" s="22" t="s">
        <v>4</v>
      </c>
      <c r="D2" s="22"/>
      <c r="E2" s="7"/>
      <c r="F2" s="7"/>
      <c r="G2" s="7"/>
      <c r="H2" s="7"/>
      <c r="I2" s="7"/>
      <c r="J2" s="7"/>
      <c r="K2" s="7"/>
    </row>
    <row r="3" spans="1:11" s="4" customFormat="1" ht="16.5" x14ac:dyDescent="0.3">
      <c r="A3" s="11" t="s">
        <v>0</v>
      </c>
      <c r="B3" s="11" t="s">
        <v>10</v>
      </c>
      <c r="C3" s="11" t="s">
        <v>10</v>
      </c>
      <c r="D3" s="11" t="s">
        <v>7</v>
      </c>
      <c r="E3" s="7"/>
      <c r="F3" s="7"/>
      <c r="G3" s="7"/>
      <c r="H3" s="7"/>
      <c r="I3" s="7"/>
      <c r="J3" s="7"/>
      <c r="K3" s="7"/>
    </row>
    <row r="4" spans="1:11" s="4" customFormat="1" ht="16.5" x14ac:dyDescent="0.3">
      <c r="A4" s="17" t="s">
        <v>1</v>
      </c>
      <c r="B4" s="17" t="s">
        <v>6</v>
      </c>
      <c r="C4" s="17" t="s">
        <v>6</v>
      </c>
      <c r="D4" s="17" t="s">
        <v>8</v>
      </c>
      <c r="E4" s="7"/>
      <c r="F4" s="7"/>
      <c r="G4" s="7"/>
      <c r="H4" s="7"/>
      <c r="I4" s="7"/>
      <c r="J4" s="7"/>
      <c r="K4" s="7"/>
    </row>
    <row r="5" spans="1:11" ht="16.5" x14ac:dyDescent="0.3">
      <c r="A5" s="11">
        <v>1</v>
      </c>
      <c r="B5" s="12">
        <v>0.54466737556270095</v>
      </c>
      <c r="C5" s="13">
        <f t="shared" ref="C5:C10" si="0">B5*EXP(-$B$13*A5/12)</f>
        <v>0.54240264962008244</v>
      </c>
      <c r="D5" s="24">
        <f t="shared" ref="D5:D10" si="1">C5*$B$14</f>
        <v>5424026.4962008242</v>
      </c>
      <c r="E5" s="7"/>
      <c r="F5" s="7"/>
      <c r="G5" s="7"/>
      <c r="H5" s="7"/>
      <c r="I5" s="7"/>
    </row>
    <row r="6" spans="1:11" ht="16.5" x14ac:dyDescent="0.3">
      <c r="A6" s="11">
        <v>2</v>
      </c>
      <c r="B6" s="12">
        <f>B5</f>
        <v>0.54466737556270095</v>
      </c>
      <c r="C6" s="13">
        <f t="shared" si="0"/>
        <v>0.54014734040375467</v>
      </c>
      <c r="D6" s="24">
        <f t="shared" si="1"/>
        <v>5401473.4040375464</v>
      </c>
      <c r="E6" s="7"/>
      <c r="F6" s="7"/>
      <c r="G6" s="7"/>
      <c r="H6" s="7"/>
      <c r="I6" s="7"/>
    </row>
    <row r="7" spans="1:11" ht="16.5" x14ac:dyDescent="0.3">
      <c r="A7" s="11">
        <v>3</v>
      </c>
      <c r="B7" s="12">
        <f>B6</f>
        <v>0.54466737556270095</v>
      </c>
      <c r="C7" s="13">
        <f t="shared" si="0"/>
        <v>0.53790140875898707</v>
      </c>
      <c r="D7" s="24">
        <f t="shared" si="1"/>
        <v>5379014.0875898702</v>
      </c>
      <c r="E7" s="7"/>
      <c r="F7" s="7"/>
      <c r="G7" s="7"/>
      <c r="H7" s="7"/>
      <c r="I7" s="7"/>
    </row>
    <row r="8" spans="1:11" ht="16.5" x14ac:dyDescent="0.3">
      <c r="A8" s="11">
        <v>4</v>
      </c>
      <c r="B8" s="12">
        <f>B7</f>
        <v>0.54466737556270095</v>
      </c>
      <c r="C8" s="13">
        <f t="shared" si="0"/>
        <v>0.53566481569385449</v>
      </c>
      <c r="D8" s="24">
        <f t="shared" si="1"/>
        <v>5356648.1569385445</v>
      </c>
      <c r="E8" s="7"/>
      <c r="F8" s="7"/>
      <c r="G8" s="7"/>
      <c r="H8" s="7"/>
      <c r="I8" s="7"/>
    </row>
    <row r="9" spans="1:11" ht="16.5" x14ac:dyDescent="0.3">
      <c r="A9" s="11">
        <v>5</v>
      </c>
      <c r="B9" s="12">
        <f>B8</f>
        <v>0.54466737556270095</v>
      </c>
      <c r="C9" s="13">
        <f t="shared" si="0"/>
        <v>0.53343752237855979</v>
      </c>
      <c r="D9" s="24">
        <f t="shared" si="1"/>
        <v>5334375.2237855978</v>
      </c>
      <c r="E9" s="7"/>
      <c r="F9" s="7"/>
      <c r="G9" s="7"/>
      <c r="H9" s="7"/>
      <c r="I9" s="7"/>
    </row>
    <row r="10" spans="1:11" ht="16.5" x14ac:dyDescent="0.3">
      <c r="A10" s="11">
        <v>6</v>
      </c>
      <c r="B10" s="12">
        <f>B9</f>
        <v>0.54466737556270095</v>
      </c>
      <c r="C10" s="13">
        <f t="shared" si="0"/>
        <v>0.53121949014476066</v>
      </c>
      <c r="D10" s="25">
        <f t="shared" si="1"/>
        <v>5312194.9014476063</v>
      </c>
      <c r="E10" s="7"/>
      <c r="F10" s="7"/>
      <c r="G10" s="7"/>
      <c r="H10" s="7"/>
      <c r="I10" s="7"/>
    </row>
    <row r="11" spans="1:11" ht="16.5" x14ac:dyDescent="0.3">
      <c r="A11" s="9"/>
      <c r="B11" s="9"/>
      <c r="C11" s="11" t="s">
        <v>9</v>
      </c>
      <c r="D11" s="24">
        <f>SUM(D5:D10)</f>
        <v>32207732.269999988</v>
      </c>
      <c r="E11" s="7"/>
      <c r="F11" s="7"/>
      <c r="G11" s="7"/>
      <c r="H11" s="7"/>
      <c r="I11" s="7"/>
    </row>
    <row r="12" spans="1:11" ht="16.5" x14ac:dyDescent="0.3">
      <c r="A12" s="9"/>
      <c r="B12" s="9"/>
      <c r="C12" s="11"/>
      <c r="D12" s="14"/>
      <c r="H12" s="6"/>
      <c r="I12" s="8"/>
    </row>
    <row r="13" spans="1:11" ht="16.5" x14ac:dyDescent="0.3">
      <c r="A13" s="9" t="s">
        <v>2</v>
      </c>
      <c r="B13" s="15">
        <v>0.05</v>
      </c>
      <c r="C13" s="9"/>
      <c r="D13" s="9"/>
      <c r="H13" s="7"/>
      <c r="I13" s="7"/>
    </row>
    <row r="14" spans="1:11" ht="16.5" x14ac:dyDescent="0.3">
      <c r="A14" s="9" t="s">
        <v>3</v>
      </c>
      <c r="B14" s="16">
        <v>10000000</v>
      </c>
      <c r="C14" s="9"/>
      <c r="D14" s="9"/>
      <c r="H14" s="7"/>
      <c r="I14" s="7"/>
    </row>
    <row r="15" spans="1:11" ht="16.5" x14ac:dyDescent="0.3">
      <c r="A15" s="9" t="s">
        <v>13</v>
      </c>
      <c r="B15" s="9"/>
      <c r="C15" s="9"/>
      <c r="D15" s="16">
        <v>32207732.269154817</v>
      </c>
      <c r="H15" s="7"/>
      <c r="I15" s="7"/>
    </row>
  </sheetData>
  <mergeCells count="3">
    <mergeCell ref="C2:D2"/>
    <mergeCell ref="A2:B2"/>
    <mergeCell ref="A1:D1"/>
  </mergeCells>
  <phoneticPr fontId="0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2"/>
  <dimension ref="A1:I16"/>
  <sheetViews>
    <sheetView showGridLines="0" tabSelected="1" workbookViewId="0">
      <selection sqref="A1:D1"/>
    </sheetView>
  </sheetViews>
  <sheetFormatPr defaultRowHeight="15" x14ac:dyDescent="0.25"/>
  <cols>
    <col min="1" max="2" width="14.7109375" style="7" customWidth="1"/>
    <col min="3" max="8" width="14.7109375" style="5" customWidth="1"/>
    <col min="9" max="9" width="13.5703125" style="1" customWidth="1"/>
  </cols>
  <sheetData>
    <row r="1" spans="1:9" x14ac:dyDescent="0.25">
      <c r="A1" s="19" t="s">
        <v>17</v>
      </c>
      <c r="B1" s="20"/>
      <c r="C1" s="20"/>
      <c r="D1" s="21"/>
    </row>
    <row r="2" spans="1:9" s="4" customFormat="1" ht="16.5" x14ac:dyDescent="0.3">
      <c r="A2" s="18"/>
      <c r="B2" s="18"/>
      <c r="C2" s="22" t="s">
        <v>4</v>
      </c>
      <c r="D2" s="22"/>
      <c r="E2" s="7"/>
      <c r="F2" s="7"/>
      <c r="G2" s="7"/>
      <c r="H2" s="7"/>
    </row>
    <row r="3" spans="1:9" s="4" customFormat="1" ht="16.5" x14ac:dyDescent="0.3">
      <c r="A3" s="11" t="s">
        <v>0</v>
      </c>
      <c r="B3" s="11" t="s">
        <v>10</v>
      </c>
      <c r="C3" s="11" t="s">
        <v>10</v>
      </c>
      <c r="D3" s="11" t="s">
        <v>7</v>
      </c>
      <c r="E3" s="7"/>
      <c r="F3" s="7"/>
      <c r="G3" s="7"/>
      <c r="H3" s="7"/>
    </row>
    <row r="4" spans="1:9" s="4" customFormat="1" ht="16.5" x14ac:dyDescent="0.3">
      <c r="A4" s="17" t="s">
        <v>1</v>
      </c>
      <c r="B4" s="17" t="s">
        <v>6</v>
      </c>
      <c r="C4" s="17" t="s">
        <v>6</v>
      </c>
      <c r="D4" s="17" t="s">
        <v>8</v>
      </c>
      <c r="E4" s="7"/>
      <c r="F4" s="7"/>
      <c r="G4" s="7"/>
      <c r="H4" s="7"/>
    </row>
    <row r="5" spans="1:9" ht="16.5" x14ac:dyDescent="0.3">
      <c r="A5" s="11">
        <v>1</v>
      </c>
      <c r="B5" s="12">
        <v>0.52775630057619616</v>
      </c>
      <c r="C5" s="13">
        <f t="shared" ref="C5:C10" si="0">B5*EXP(-$B$13*A5/12)</f>
        <v>0.52556189085216876</v>
      </c>
      <c r="D5" s="24">
        <f t="shared" ref="D5:D10" si="1">C5*$B$14</f>
        <v>5255618.9085216876</v>
      </c>
      <c r="E5" s="7"/>
      <c r="F5" s="7"/>
      <c r="G5" s="7"/>
      <c r="H5" s="7"/>
      <c r="I5"/>
    </row>
    <row r="6" spans="1:9" ht="16.5" x14ac:dyDescent="0.3">
      <c r="A6" s="11">
        <v>2</v>
      </c>
      <c r="B6" s="12">
        <f>B5</f>
        <v>0.52775630057619616</v>
      </c>
      <c r="C6" s="13">
        <f t="shared" si="0"/>
        <v>0.52337660547972487</v>
      </c>
      <c r="D6" s="24">
        <f t="shared" si="1"/>
        <v>5233766.0547972489</v>
      </c>
      <c r="E6" s="7"/>
      <c r="F6" s="7"/>
      <c r="G6" s="7"/>
      <c r="H6" s="7"/>
      <c r="I6"/>
    </row>
    <row r="7" spans="1:9" ht="16.5" x14ac:dyDescent="0.3">
      <c r="A7" s="11">
        <v>3</v>
      </c>
      <c r="B7" s="12">
        <f>B6</f>
        <v>0.52775630057619616</v>
      </c>
      <c r="C7" s="13">
        <f t="shared" si="0"/>
        <v>0.52120040651982757</v>
      </c>
      <c r="D7" s="24">
        <f t="shared" si="1"/>
        <v>5212004.0651982762</v>
      </c>
      <c r="E7" s="7"/>
      <c r="F7" s="7"/>
      <c r="G7" s="7"/>
      <c r="H7" s="7"/>
      <c r="I7"/>
    </row>
    <row r="8" spans="1:9" ht="16.5" x14ac:dyDescent="0.3">
      <c r="A8" s="11">
        <v>4</v>
      </c>
      <c r="B8" s="12">
        <f>B7</f>
        <v>0.52775630057619616</v>
      </c>
      <c r="C8" s="13">
        <f t="shared" si="0"/>
        <v>0.51903325619119023</v>
      </c>
      <c r="D8" s="24">
        <f t="shared" si="1"/>
        <v>5190332.5619119024</v>
      </c>
      <c r="E8" s="7"/>
      <c r="F8" s="7"/>
      <c r="G8" s="7"/>
      <c r="H8" s="7"/>
      <c r="I8"/>
    </row>
    <row r="9" spans="1:9" ht="16.5" x14ac:dyDescent="0.3">
      <c r="A9" s="11">
        <v>5</v>
      </c>
      <c r="B9" s="12">
        <f>B8</f>
        <v>0.52775630057619616</v>
      </c>
      <c r="C9" s="13">
        <f t="shared" si="0"/>
        <v>0.51687511686962062</v>
      </c>
      <c r="D9" s="24">
        <f t="shared" si="1"/>
        <v>5168751.1686962061</v>
      </c>
      <c r="E9" s="7"/>
      <c r="F9" s="7"/>
      <c r="G9" s="7"/>
      <c r="H9" s="7"/>
      <c r="I9"/>
    </row>
    <row r="10" spans="1:9" ht="16.5" x14ac:dyDescent="0.3">
      <c r="A10" s="11">
        <v>6</v>
      </c>
      <c r="B10" s="12">
        <f>B9</f>
        <v>0.52775630057619616</v>
      </c>
      <c r="C10" s="13">
        <f t="shared" si="0"/>
        <v>0.51472595108736818</v>
      </c>
      <c r="D10" s="25">
        <f t="shared" si="1"/>
        <v>5147259.5108736819</v>
      </c>
      <c r="E10" s="7"/>
      <c r="F10" s="7"/>
      <c r="G10" s="7"/>
      <c r="H10" s="7"/>
      <c r="I10"/>
    </row>
    <row r="11" spans="1:9" ht="16.5" x14ac:dyDescent="0.3">
      <c r="A11" s="9"/>
      <c r="B11" s="9"/>
      <c r="C11" s="11" t="s">
        <v>9</v>
      </c>
      <c r="D11" s="24">
        <f>SUM(D5:D10)</f>
        <v>31207732.269999005</v>
      </c>
      <c r="E11" s="7"/>
      <c r="F11" s="7"/>
      <c r="G11" s="7"/>
      <c r="H11" s="7"/>
      <c r="I11"/>
    </row>
    <row r="12" spans="1:9" ht="16.5" x14ac:dyDescent="0.3">
      <c r="A12" s="9"/>
      <c r="B12" s="9"/>
      <c r="C12" s="11"/>
      <c r="D12" s="24"/>
      <c r="H12" s="6"/>
      <c r="I12" s="2"/>
    </row>
    <row r="13" spans="1:9" ht="16.5" x14ac:dyDescent="0.3">
      <c r="A13" s="9" t="s">
        <v>2</v>
      </c>
      <c r="B13" s="15">
        <v>0.05</v>
      </c>
      <c r="C13" s="9"/>
      <c r="D13" s="24"/>
      <c r="H13" s="7"/>
      <c r="I13"/>
    </row>
    <row r="14" spans="1:9" ht="16.5" x14ac:dyDescent="0.3">
      <c r="A14" s="9" t="s">
        <v>3</v>
      </c>
      <c r="B14" s="16">
        <v>10000000</v>
      </c>
      <c r="C14" s="9"/>
      <c r="D14" s="24"/>
      <c r="H14" s="7"/>
      <c r="I14"/>
    </row>
    <row r="15" spans="1:9" ht="16.5" x14ac:dyDescent="0.3">
      <c r="A15" s="9" t="s">
        <v>13</v>
      </c>
      <c r="B15" s="9"/>
      <c r="C15" s="9"/>
      <c r="D15" s="24">
        <v>32207732.269154817</v>
      </c>
      <c r="H15" s="7"/>
      <c r="I15"/>
    </row>
    <row r="16" spans="1:9" ht="16.5" x14ac:dyDescent="0.3">
      <c r="A16" s="9"/>
      <c r="B16" s="9"/>
      <c r="C16" s="9"/>
      <c r="D16" s="9"/>
    </row>
  </sheetData>
  <mergeCells count="3">
    <mergeCell ref="C2:D2"/>
    <mergeCell ref="A2:B2"/>
    <mergeCell ref="A1:D1"/>
  </mergeCells>
  <phoneticPr fontId="0" type="noConversion"/>
  <pageMargins left="0.75" right="0.75" top="1" bottom="1" header="0.5" footer="0.5"/>
  <pageSetup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Buy strip</vt:lpstr>
      <vt:lpstr>Buy OTC contract</vt:lpstr>
      <vt:lpstr>Compute fair price</vt:lpstr>
      <vt:lpstr>Compute bid price</vt:lpstr>
    </vt:vector>
  </TitlesOfParts>
  <Company>REW Consulting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E. Whaley</dc:creator>
  <cp:lastModifiedBy>Robert Whaley</cp:lastModifiedBy>
  <cp:lastPrinted>2005-05-04T12:43:30Z</cp:lastPrinted>
  <dcterms:created xsi:type="dcterms:W3CDTF">2000-05-29T23:22:35Z</dcterms:created>
  <dcterms:modified xsi:type="dcterms:W3CDTF">2024-01-04T15:29:34Z</dcterms:modified>
</cp:coreProperties>
</file>